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060" windowHeight="8430" activeTab="0"/>
  </bookViews>
  <sheets>
    <sheet name="Informatie" sheetId="1" r:id="rId1"/>
    <sheet name="2km UKK" sheetId="2" r:id="rId2"/>
    <sheet name="Coopertest" sheetId="3" r:id="rId3"/>
  </sheets>
  <definedNames>
    <definedName name="_xlnm.Print_Area" localSheetId="1">'2km UKK'!$A$1:$B$24</definedName>
  </definedNames>
  <calcPr fullCalcOnLoad="1"/>
</workbook>
</file>

<file path=xl/sharedStrings.xml><?xml version="1.0" encoding="utf-8"?>
<sst xmlns="http://schemas.openxmlformats.org/spreadsheetml/2006/main" count="290" uniqueCount="230">
  <si>
    <t>70 - 89</t>
  </si>
  <si>
    <t>90 - 110</t>
  </si>
  <si>
    <t>111 - 130</t>
  </si>
  <si>
    <t>&gt; 130</t>
  </si>
  <si>
    <t>Ver beneden gemiddeld</t>
  </si>
  <si>
    <t>Gemiddeld</t>
  </si>
  <si>
    <t>Ver boven gemiddeld</t>
  </si>
  <si>
    <t>Persoonlijke UKK Fitness Index *</t>
  </si>
  <si>
    <t>Vrouw</t>
  </si>
  <si>
    <t>Persoonlijke gegevens</t>
  </si>
  <si>
    <t>Leeftijd in jaren</t>
  </si>
  <si>
    <t>Lichaamsgewicht in kg</t>
  </si>
  <si>
    <t>Lichaamslengte in m</t>
  </si>
  <si>
    <t>Looptijd over 2 km in sec.</t>
  </si>
  <si>
    <t>Hartslag aan het eind van de test in slagen/min.</t>
  </si>
  <si>
    <t>Iets beneden gemiddeld</t>
  </si>
  <si>
    <t>Iets boven gemiddeld</t>
  </si>
  <si>
    <t>&lt; 70</t>
  </si>
  <si>
    <t>Man</t>
  </si>
  <si>
    <t>Fitness Index</t>
  </si>
  <si>
    <t>Voordat met de UKK wandeltest begonnen wordt is het noodzakelijk op een warm-up uit te voeren.</t>
  </si>
  <si>
    <t>Bovendien moet je eerst je persoonlijke wandelsnelheid bepaald hebben, meestal tussen 7 - 9 km/uur.</t>
  </si>
  <si>
    <t>Raadpleeg altijd eerst je eigen arts voordat je met fysieke oefeningen begint.</t>
  </si>
  <si>
    <t>ALLEEN DE GEEL GEKLEURDE CELLEN INVULLEN OF WIJZIGEN</t>
  </si>
  <si>
    <t>26 - 33</t>
  </si>
  <si>
    <t>34 - 40</t>
  </si>
  <si>
    <t>41 - 47</t>
  </si>
  <si>
    <t>hoger dan 47</t>
  </si>
  <si>
    <t>zuurstof ml/kg/min</t>
  </si>
  <si>
    <t>lager dan 26</t>
  </si>
  <si>
    <t>Geschat VO2max *</t>
  </si>
  <si>
    <t>* Formules ontwikkeld door het UKK Instituut, Tampere - Finnland</t>
  </si>
  <si>
    <t>Loopsnelheid:</t>
  </si>
  <si>
    <t>km/uur</t>
  </si>
  <si>
    <t>ml/kg/min</t>
  </si>
  <si>
    <t>Score volgens het UKK Instituut</t>
  </si>
  <si>
    <t>De UKK 2km wandeltest (UKK zijn de initialen van Urho Kaleka Kekkonen, oprichter van het UKK Instituut in Tampere/Finland) maakt het mogelijk om onder bepaalde aannames het geschatte maximale cardio respiratory efficiency (VO2 max) te berekenen en daarmee de fysieke conditie van de persoon. Op basis van deze berekening wordt een fitness-index bepaald met de hulp van een formule die gebruik maakt van leeftijd, lichaamslengte, lichaamsgewicht, wandeltijd en hartslag, waardoor vast te stellen is of de fysieke conditie van die persoon onder of boven gemiddeld is. Een waarde van 100 word gezien als gemiddeld.</t>
  </si>
  <si>
    <t>De naam van de test geeft al aan waar de test uit bestaat. Na een warming-up en rekoefeningen wordt een afstand van 2km zo snel mogelijk gewandeld (niet gerend!) Het is belangrijk dat de testpersoon een loopsnelheid aanhoud die 80% van de maximale hartslag opwekt (220 - leeftijd)I. De looptijd en de hartslag worden direct gemeten als de 2km gelopen is.</t>
  </si>
  <si>
    <t>In principe is de test geschikt voor alle fysiek gzonde mensen tussen 20 en 65 jaar. Het resultaat zal minder nauwkeurig zijn voor mensen die lijden aan overgewicht. Sporters bereiken nagenoeg nooit de benodigde hartslag die nodig is voor de test. De uitslag zal ook minder nauwkeurig zijn voor bejaarde mensen.</t>
  </si>
  <si>
    <t>Berekening van de UKK Fitness Index:</t>
  </si>
  <si>
    <t>INDEX VALUE voor mannen = 420 + A x 0,2 – (T x 0,19338 + HR x 0,56 + [W : (H2) x 2,6])</t>
  </si>
  <si>
    <t>INDEX VALUE voor vrouwen = 304 + A x 0,4 – (T x 0,1417 + HR x 0,32 + [W : (H2) x 1,1])</t>
  </si>
  <si>
    <t>A = leeftijd (jaren) / H = lichaamslengte (meters) / W = lichaamsgewicht (kg)</t>
  </si>
  <si>
    <t>HR = hartslag (gemiddelde hartslag in slagen per minuut gedurende de test) / T = looptijd over 2km in seconden.</t>
  </si>
  <si>
    <t>Voorbeeld:</t>
  </si>
  <si>
    <t>Rekenformule voor mannen: VO2max =184.0 - 4.65 (looptijd) - 0.22 (HR) – 0.26 (leeftijd) – 1.05 BMI</t>
  </si>
  <si>
    <t>Rekenformule voor vrouwen: VO2max =116.2 - 2.98 (looptijd) - 0.11 (HR) – 0.14 (leeftijd) – 0.39 BMI</t>
  </si>
  <si>
    <t>Leeftijd: 50 jaar / Gewicht: 105 kg / Lengte: 188 cm, Looptijd: 17:34 = 1054 seconden</t>
  </si>
  <si>
    <t>HR 500m = 158. 1000m = 156. 1500m = 160 en 2000m = 155, Gemiddeld (158+156+160+155) : 4 = 157 bpm</t>
  </si>
  <si>
    <r>
      <t xml:space="preserve">Index waarde = 420+50x0.2–(1054x0.19338+157x0.56+(105:(1.882)x2.6)) = 420+10-(203.8+87.9+29.7x2.6)=430–368.9 =  </t>
    </r>
    <r>
      <rPr>
        <b/>
        <sz val="10"/>
        <color indexed="8"/>
        <rFont val="Arial"/>
        <family val="2"/>
      </rPr>
      <t>61</t>
    </r>
    <r>
      <rPr>
        <sz val="10"/>
        <color indexed="8"/>
        <rFont val="Arial"/>
        <family val="2"/>
      </rPr>
      <t xml:space="preserve"> </t>
    </r>
  </si>
  <si>
    <t>Een index-waarde van minder dan 70 is behoorlijk onder gemiddeld (gemiddeld = 100). Conclusie: Ons testpersoon heeft fysieke training nodig.</t>
  </si>
  <si>
    <t>Berekening van  de maximale zuurstofopname:</t>
  </si>
  <si>
    <t>BMI = Body Mass Index (gewicht gedeeld door lengte x lengte)</t>
  </si>
  <si>
    <t>Voorbeeld: 105kg / (1.88m x 1.88m) = 29.708</t>
  </si>
  <si>
    <t>Oorspronkelijk is de UKK wandeltest niet ontwikkeld als individuele test, maar voor het gelijktijdig testen van een groep personen. Daarbij worden de personen in een interval van een halve minuut  weggestuurd over de afstand van 2km.</t>
  </si>
  <si>
    <t>Normative data for VO2max</t>
  </si>
  <si>
    <t>Female (values in ml/kg/min)</t>
  </si>
  <si>
    <t>Voordat met de Coopertest begonnen wordt is het noodzakelijk op een warm-up uit te voeren.</t>
  </si>
  <si>
    <t>Heren</t>
  </si>
  <si>
    <t>Age</t>
  </si>
  <si>
    <t>Very Poor</t>
  </si>
  <si>
    <t>Poor</t>
  </si>
  <si>
    <t>Fair</t>
  </si>
  <si>
    <t>Good</t>
  </si>
  <si>
    <t>Excellent</t>
  </si>
  <si>
    <t>Superior</t>
  </si>
  <si>
    <t>13-19</t>
  </si>
  <si>
    <t>&lt;35.0</t>
  </si>
  <si>
    <t>35.0 - 38.3</t>
  </si>
  <si>
    <t>38.4 - 45.1</t>
  </si>
  <si>
    <t>45.2 - 50.9</t>
  </si>
  <si>
    <t>51.0 - 55.9</t>
  </si>
  <si>
    <t>&gt;55.9</t>
  </si>
  <si>
    <t>20-29</t>
  </si>
  <si>
    <t>&lt;33.0</t>
  </si>
  <si>
    <t>33.0 - 36.4</t>
  </si>
  <si>
    <t>36.5 - 42.4</t>
  </si>
  <si>
    <t>42.5 - 46.4</t>
  </si>
  <si>
    <t>46.5 - 52.4</t>
  </si>
  <si>
    <t>&gt;52.4</t>
  </si>
  <si>
    <t>30-39</t>
  </si>
  <si>
    <t>&lt;31.5</t>
  </si>
  <si>
    <t>31.5 - 35.4</t>
  </si>
  <si>
    <t>35.5 - 40.9</t>
  </si>
  <si>
    <t>41.0 - 44.9</t>
  </si>
  <si>
    <t>45.0 - 49.4</t>
  </si>
  <si>
    <t>&gt;49.4</t>
  </si>
  <si>
    <t>Gelopen afstand in m</t>
  </si>
  <si>
    <t>40-49</t>
  </si>
  <si>
    <t>&lt;30.2</t>
  </si>
  <si>
    <t>30.2 - 33.5</t>
  </si>
  <si>
    <t>33.6 - 38.9</t>
  </si>
  <si>
    <t>39.0 - 43.7</t>
  </si>
  <si>
    <t>43.8 - 48.0</t>
  </si>
  <si>
    <t>&gt;48.0</t>
  </si>
  <si>
    <t>50-59</t>
  </si>
  <si>
    <t>&lt;26.1</t>
  </si>
  <si>
    <t>26.1 - 30.9</t>
  </si>
  <si>
    <t>31.0 - 35.7</t>
  </si>
  <si>
    <t>35.8 - 40.9</t>
  </si>
  <si>
    <t>41.0 - 45.3</t>
  </si>
  <si>
    <t>&gt;45.3</t>
  </si>
  <si>
    <t>60+</t>
  </si>
  <si>
    <t>&lt;20.5</t>
  </si>
  <si>
    <t>20.5 - 26.0</t>
  </si>
  <si>
    <t>26.1 - 32.2</t>
  </si>
  <si>
    <t>32.3 - 36.4</t>
  </si>
  <si>
    <t>36.5 - 44.2</t>
  </si>
  <si>
    <t>&gt;44.2</t>
  </si>
  <si>
    <t>Formule:  (Afstand in m - 504.9) / 44.73</t>
  </si>
  <si>
    <t>Dames</t>
  </si>
  <si>
    <t>Loopsnelheid en %VO2max</t>
  </si>
  <si>
    <t>&lt;25.0</t>
  </si>
  <si>
    <t>25.0 - 30.9</t>
  </si>
  <si>
    <t>31.0 - 34.9</t>
  </si>
  <si>
    <t>35.0 - 38.9</t>
  </si>
  <si>
    <t>39.0 - 41.9</t>
  </si>
  <si>
    <t>&gt;41.9</t>
  </si>
  <si>
    <t>Snelheid</t>
  </si>
  <si>
    <t>% VO2max</t>
  </si>
  <si>
    <t>&lt;23.6</t>
  </si>
  <si>
    <t>23.6 - 28.9</t>
  </si>
  <si>
    <t>29.0 - 32.9</t>
  </si>
  <si>
    <t>33.0 - 36.9</t>
  </si>
  <si>
    <t>37.0 - 41.0</t>
  </si>
  <si>
    <t>&gt;41.0</t>
  </si>
  <si>
    <t>Heel langzaam</t>
  </si>
  <si>
    <t>&lt;22.8</t>
  </si>
  <si>
    <t>22.8 - 26.9</t>
  </si>
  <si>
    <t>27.0 - 31.4</t>
  </si>
  <si>
    <t>31.5 - 35.6</t>
  </si>
  <si>
    <t>35.7 - 40.0</t>
  </si>
  <si>
    <t>&gt;40.0</t>
  </si>
  <si>
    <t>Langzaam hardlopen</t>
  </si>
  <si>
    <t>&lt;21.0</t>
  </si>
  <si>
    <t>21.0 - 24.4</t>
  </si>
  <si>
    <t>24.5 - 28.9</t>
  </si>
  <si>
    <t>29.0 - 32.8</t>
  </si>
  <si>
    <t>32.9 - 36.9</t>
  </si>
  <si>
    <t>&gt;36.9</t>
  </si>
  <si>
    <t>Gelijkmatig hardlopen</t>
  </si>
  <si>
    <t>&lt;20.2</t>
  </si>
  <si>
    <t>20.2 - 22.7</t>
  </si>
  <si>
    <t>31.5 - 35.7</t>
  </si>
  <si>
    <t>&gt;35.7</t>
  </si>
  <si>
    <t>Half Marathon speed</t>
  </si>
  <si>
    <t>&lt;17.5</t>
  </si>
  <si>
    <t>17.5 - 20.1</t>
  </si>
  <si>
    <t>20.2 - 24.4</t>
  </si>
  <si>
    <t>24.5 - 30.2</t>
  </si>
  <si>
    <t>30.3 - 31.4</t>
  </si>
  <si>
    <t>&gt;31.4</t>
  </si>
  <si>
    <t>10 km hardlopen</t>
  </si>
  <si>
    <t>5 km hardlopen</t>
  </si>
  <si>
    <t>3 km hardlopen</t>
  </si>
  <si>
    <t>1500m tot 800m hardlopen</t>
  </si>
  <si>
    <t>Leeftijd</t>
  </si>
  <si>
    <t>Uitstekend</t>
  </si>
  <si>
    <t>Boven gemiddeld</t>
  </si>
  <si>
    <t>Onder gemiddeld</t>
  </si>
  <si>
    <t>Slecht</t>
  </si>
  <si>
    <t>% van max. hartslag en % VO2max</t>
  </si>
  <si>
    <t>13-14</t>
  </si>
  <si>
    <t>&gt;2700m</t>
  </si>
  <si>
    <t>2400-2700m</t>
  </si>
  <si>
    <t>2200-2399m</t>
  </si>
  <si>
    <t>2100-2199m</t>
  </si>
  <si>
    <t>&lt;2100m</t>
  </si>
  <si>
    <t>Het is mogelijk de trainingsintensiteit te berekenen als een percentage van de VO2max.</t>
  </si>
  <si>
    <t>15-16</t>
  </si>
  <si>
    <t>&gt;2800m</t>
  </si>
  <si>
    <t>2500-2800m</t>
  </si>
  <si>
    <t>2300-2499m</t>
  </si>
  <si>
    <t>2200-2299m</t>
  </si>
  <si>
    <t>&lt;2200m</t>
  </si>
  <si>
    <t>Formule:  %MHR = 0.64 × %VO2max + 37</t>
  </si>
  <si>
    <t>17-19</t>
  </si>
  <si>
    <t>&gt;3000m</t>
  </si>
  <si>
    <t>2700-3000m</t>
  </si>
  <si>
    <t>2500-2699m</t>
  </si>
  <si>
    <t>&lt;2300m</t>
  </si>
  <si>
    <t>%VO2max</t>
  </si>
  <si>
    <t>%MHR</t>
  </si>
  <si>
    <t>2400-2800m</t>
  </si>
  <si>
    <t>1600-2199m</t>
  </si>
  <si>
    <t>&lt;1600m</t>
  </si>
  <si>
    <t>2300-2700m</t>
  </si>
  <si>
    <t>1900-2299m</t>
  </si>
  <si>
    <t>1500-1999m</t>
  </si>
  <si>
    <t>&lt;1500m</t>
  </si>
  <si>
    <t>&gt;2500m</t>
  </si>
  <si>
    <t>2100-2500m</t>
  </si>
  <si>
    <t>1700-2099m</t>
  </si>
  <si>
    <t>1400-1699m</t>
  </si>
  <si>
    <t>&lt;1400m</t>
  </si>
  <si>
    <t>&gt;50</t>
  </si>
  <si>
    <t>&gt;2400m</t>
  </si>
  <si>
    <t>2000-2400m</t>
  </si>
  <si>
    <t>1600-1999m</t>
  </si>
  <si>
    <t>1300-1599m</t>
  </si>
  <si>
    <t>&lt;1300m</t>
  </si>
  <si>
    <t>&gt;2000m</t>
  </si>
  <si>
    <t>1900-2000m</t>
  </si>
  <si>
    <t>1600-1899m</t>
  </si>
  <si>
    <t>1500-1599m</t>
  </si>
  <si>
    <t>&gt;2100m</t>
  </si>
  <si>
    <t>2000-2100m</t>
  </si>
  <si>
    <t>1700-1999m</t>
  </si>
  <si>
    <t>1600-1699m</t>
  </si>
  <si>
    <t>17-20</t>
  </si>
  <si>
    <t>&gt;2300m</t>
  </si>
  <si>
    <t>2100-2300m</t>
  </si>
  <si>
    <t>1800-2099m</t>
  </si>
  <si>
    <t>1700-1799m</t>
  </si>
  <si>
    <t>&lt;1700m</t>
  </si>
  <si>
    <t>2200-2700m</t>
  </si>
  <si>
    <t>1800-2199m</t>
  </si>
  <si>
    <t>1500-1799m</t>
  </si>
  <si>
    <t>2000-2500m</t>
  </si>
  <si>
    <t>1900-2300m</t>
  </si>
  <si>
    <t>1500-1899m</t>
  </si>
  <si>
    <t>1200-1499m</t>
  </si>
  <si>
    <t>&lt;1200m</t>
  </si>
  <si>
    <t>&gt;2200m</t>
  </si>
  <si>
    <t>1700-2200m</t>
  </si>
  <si>
    <t>1100-1399m</t>
  </si>
  <si>
    <t>&lt;1100m</t>
  </si>
  <si>
    <t>Referentiewaarden voor VO2max</t>
  </si>
  <si>
    <t>Referentiewaarden voor loopafstand</t>
  </si>
  <si>
    <t>De 2 km wandeltest volgens het UKK instituut (UKK walk test)</t>
  </si>
</sst>
</file>

<file path=xl/styles.xml><?xml version="1.0" encoding="utf-8"?>
<styleSheet xmlns="http://schemas.openxmlformats.org/spreadsheetml/2006/main">
  <numFmts count="26">
    <numFmt numFmtId="5" formatCode="&quot;fl&quot;\ #,##0_-;&quot;fl&quot;\ #,##0\-"/>
    <numFmt numFmtId="6" formatCode="&quot;fl&quot;\ #,##0_-;[Red]&quot;fl&quot;\ #,##0\-"/>
    <numFmt numFmtId="7" formatCode="&quot;fl&quot;\ #,##0.00_-;&quot;fl&quot;\ #,##0.00\-"/>
    <numFmt numFmtId="8" formatCode="&quot;fl&quot;\ #,##0.00_-;[Red]&quot;fl&quot;\ #,##0.00\-"/>
    <numFmt numFmtId="42" formatCode="_-&quot;fl&quot;\ * #,##0_-;_-&quot;fl&quot;\ * #,##0\-;_-&quot;fl&quot;\ * &quot;-&quot;_-;_-@_-"/>
    <numFmt numFmtId="41" formatCode="_-* #,##0_-;_-* #,##0\-;_-* &quot;-&quot;_-;_-@_-"/>
    <numFmt numFmtId="44" formatCode="_-&quot;fl&quot;\ * #,##0.00_-;_-&quot;fl&quot;\ * #,##0.00\-;_-&quot;fl&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0\ &quot;DM&quot;;\-#,##0\ &quot;DM&quot;"/>
    <numFmt numFmtId="171" formatCode="#,##0\ &quot;DM&quot;;[Red]\-#,##0\ &quot;DM&quot;"/>
    <numFmt numFmtId="172" formatCode="#,##0.00\ &quot;DM&quot;;\-#,##0.00\ &quot;DM&quot;"/>
    <numFmt numFmtId="173" formatCode="#,##0.00\ &quot;DM&quot;;[Red]\-#,##0.00\ &quot;DM&quot;"/>
    <numFmt numFmtId="174" formatCode="_-* #,##0\ &quot;DM&quot;_-;\-* #,##0\ &quot;DM&quot;_-;_-* &quot;-&quot;\ &quot;DM&quot;_-;_-@_-"/>
    <numFmt numFmtId="175" formatCode="_-* #,##0\ _D_M_-;\-* #,##0\ _D_M_-;_-* &quot;-&quot;\ _D_M_-;_-@_-"/>
    <numFmt numFmtId="176" formatCode="_-* #,##0.00\ &quot;DM&quot;_-;\-* #,##0.00\ &quot;DM&quot;_-;_-* &quot;-&quot;??\ &quot;DM&quot;_-;_-@_-"/>
    <numFmt numFmtId="177" formatCode="_-* #,##0.00\ _D_M_-;\-* #,##0.00\ _D_M_-;_-* &quot;-&quot;??\ _D_M_-;_-@_-"/>
    <numFmt numFmtId="178" formatCode="&quot;Ja&quot;;&quot;Ja&quot;;&quot;Nein&quot;"/>
    <numFmt numFmtId="179" formatCode="&quot;Wahr&quot;;&quot;Wahr&quot;;&quot;Falsch&quot;"/>
    <numFmt numFmtId="180" formatCode="&quot;Ein&quot;;&quot;Ein&quot;;&quot;Aus&quot;"/>
    <numFmt numFmtId="181" formatCode="[$€-2]\ #,##0.00_);[Red]\([$€-2]\ #,##0.00\)"/>
  </numFmts>
  <fonts count="19">
    <font>
      <sz val="10"/>
      <name val="Arial"/>
      <family val="0"/>
    </font>
    <font>
      <sz val="8"/>
      <name val="Arial"/>
      <family val="0"/>
    </font>
    <font>
      <sz val="10"/>
      <name val="Arial Narrow"/>
      <family val="2"/>
    </font>
    <font>
      <b/>
      <sz val="14"/>
      <color indexed="23"/>
      <name val="Arial Narrow"/>
      <family val="2"/>
    </font>
    <font>
      <sz val="10"/>
      <color indexed="8"/>
      <name val="Arial Narrow"/>
      <family val="2"/>
    </font>
    <font>
      <sz val="9"/>
      <color indexed="8"/>
      <name val="Arial Narrow"/>
      <family val="2"/>
    </font>
    <font>
      <b/>
      <sz val="10"/>
      <name val="Arial"/>
      <family val="2"/>
    </font>
    <font>
      <b/>
      <sz val="10"/>
      <color indexed="12"/>
      <name val="Arial"/>
      <family val="2"/>
    </font>
    <font>
      <b/>
      <sz val="10"/>
      <color indexed="10"/>
      <name val="Arial"/>
      <family val="2"/>
    </font>
    <font>
      <sz val="10"/>
      <color indexed="12"/>
      <name val="Arial"/>
      <family val="2"/>
    </font>
    <font>
      <sz val="11"/>
      <name val="Arial"/>
      <family val="2"/>
    </font>
    <font>
      <b/>
      <sz val="8"/>
      <color indexed="10"/>
      <name val="Arial"/>
      <family val="2"/>
    </font>
    <font>
      <b/>
      <sz val="12"/>
      <color indexed="12"/>
      <name val="Arial"/>
      <family val="2"/>
    </font>
    <font>
      <sz val="10"/>
      <color indexed="8"/>
      <name val="Arial"/>
      <family val="2"/>
    </font>
    <font>
      <b/>
      <sz val="10"/>
      <color indexed="8"/>
      <name val="Arial"/>
      <family val="2"/>
    </font>
    <font>
      <b/>
      <sz val="11"/>
      <color indexed="17"/>
      <name val="Arial"/>
      <family val="0"/>
    </font>
    <font>
      <b/>
      <sz val="9"/>
      <name val="Arial"/>
      <family val="2"/>
    </font>
    <font>
      <sz val="10"/>
      <color indexed="8"/>
      <name val="Verdana"/>
      <family val="2"/>
    </font>
    <font>
      <b/>
      <sz val="12"/>
      <color indexed="17"/>
      <name val="Arial"/>
      <family val="0"/>
    </font>
  </fonts>
  <fills count="12">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46"/>
        <bgColor indexed="64"/>
      </patternFill>
    </fill>
    <fill>
      <patternFill patternType="solid">
        <fgColor indexed="27"/>
        <bgColor indexed="64"/>
      </patternFill>
    </fill>
    <fill>
      <patternFill patternType="solid">
        <fgColor indexed="15"/>
        <bgColor indexed="64"/>
      </patternFill>
    </fill>
  </fills>
  <borders count="1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9"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86">
    <xf numFmtId="0" fontId="0" fillId="0" borderId="0" xfId="0" applyAlignment="1">
      <alignment/>
    </xf>
    <xf numFmtId="0" fontId="0" fillId="0" borderId="0" xfId="0" applyFill="1" applyAlignment="1">
      <alignment/>
    </xf>
    <xf numFmtId="0" fontId="0" fillId="0" borderId="0" xfId="0" applyFont="1" applyFill="1" applyAlignment="1">
      <alignment horizontal="justify"/>
    </xf>
    <xf numFmtId="0" fontId="0" fillId="0" borderId="0" xfId="0" applyFont="1" applyFill="1" applyAlignment="1">
      <alignment horizontal="left" indent="1"/>
    </xf>
    <xf numFmtId="0" fontId="0" fillId="0" borderId="0" xfId="0" applyAlignment="1">
      <alignment horizontal="justify" vertical="top"/>
    </xf>
    <xf numFmtId="0" fontId="4" fillId="0" borderId="0" xfId="0" applyFont="1" applyAlignment="1">
      <alignment horizontal="justify" vertical="top"/>
    </xf>
    <xf numFmtId="0" fontId="2" fillId="0" borderId="0" xfId="0" applyFont="1" applyFill="1" applyAlignment="1">
      <alignment vertical="center" wrapText="1"/>
    </xf>
    <xf numFmtId="0" fontId="7" fillId="0" borderId="0" xfId="0" applyFont="1" applyFill="1" applyAlignment="1">
      <alignment horizontal="center"/>
    </xf>
    <xf numFmtId="1" fontId="8" fillId="2" borderId="1" xfId="0" applyNumberFormat="1" applyFont="1" applyFill="1" applyBorder="1" applyAlignment="1">
      <alignment horizontal="center"/>
    </xf>
    <xf numFmtId="0" fontId="7" fillId="3" borderId="2" xfId="0" applyFont="1" applyFill="1" applyBorder="1" applyAlignment="1">
      <alignment/>
    </xf>
    <xf numFmtId="0" fontId="9" fillId="3" borderId="3" xfId="0" applyFont="1" applyFill="1" applyBorder="1" applyAlignment="1">
      <alignment/>
    </xf>
    <xf numFmtId="0" fontId="0" fillId="0" borderId="0" xfId="0" applyFont="1" applyFill="1" applyAlignment="1">
      <alignment/>
    </xf>
    <xf numFmtId="0" fontId="0" fillId="4" borderId="1" xfId="0" applyFont="1" applyFill="1" applyBorder="1" applyAlignment="1">
      <alignment/>
    </xf>
    <xf numFmtId="0" fontId="10" fillId="4" borderId="4" xfId="0" applyFont="1" applyFill="1" applyBorder="1" applyAlignment="1">
      <alignment/>
    </xf>
    <xf numFmtId="0" fontId="7" fillId="3" borderId="2" xfId="0" applyFont="1" applyFill="1" applyBorder="1" applyAlignment="1" applyProtection="1">
      <alignment horizontal="left" vertical="center"/>
      <protection/>
    </xf>
    <xf numFmtId="0" fontId="0" fillId="0" borderId="4" xfId="0" applyFont="1" applyFill="1" applyBorder="1" applyAlignment="1">
      <alignment/>
    </xf>
    <xf numFmtId="0" fontId="0" fillId="0" borderId="5" xfId="0" applyFont="1" applyFill="1" applyBorder="1" applyAlignment="1">
      <alignment/>
    </xf>
    <xf numFmtId="0" fontId="1" fillId="0" borderId="6" xfId="0" applyFont="1" applyFill="1" applyBorder="1" applyAlignment="1">
      <alignment vertical="center" wrapText="1"/>
    </xf>
    <xf numFmtId="0" fontId="0" fillId="0" borderId="4" xfId="0" applyFont="1" applyFill="1" applyBorder="1" applyAlignment="1">
      <alignment horizontal="center"/>
    </xf>
    <xf numFmtId="0" fontId="7" fillId="3" borderId="2" xfId="0" applyFont="1" applyFill="1" applyBorder="1" applyAlignment="1">
      <alignment horizontal="center"/>
    </xf>
    <xf numFmtId="0" fontId="0" fillId="4" borderId="7" xfId="0" applyFont="1" applyFill="1" applyBorder="1" applyAlignment="1">
      <alignment/>
    </xf>
    <xf numFmtId="0" fontId="6" fillId="5" borderId="2" xfId="0" applyFont="1" applyFill="1" applyBorder="1" applyAlignment="1">
      <alignment vertical="center"/>
    </xf>
    <xf numFmtId="0" fontId="0" fillId="0" borderId="3" xfId="0" applyFont="1" applyFill="1" applyBorder="1" applyAlignment="1">
      <alignment/>
    </xf>
    <xf numFmtId="0" fontId="7" fillId="3" borderId="1" xfId="0" applyFont="1" applyFill="1" applyBorder="1" applyAlignment="1">
      <alignment vertical="center"/>
    </xf>
    <xf numFmtId="0" fontId="0" fillId="0" borderId="2" xfId="0" applyFont="1" applyFill="1" applyBorder="1" applyAlignment="1" applyProtection="1">
      <alignment horizontal="left" vertical="top" wrapText="1"/>
      <protection/>
    </xf>
    <xf numFmtId="0" fontId="0" fillId="0" borderId="2" xfId="0" applyFont="1" applyFill="1" applyBorder="1" applyAlignment="1">
      <alignment/>
    </xf>
    <xf numFmtId="0" fontId="0" fillId="0" borderId="2" xfId="0" applyFont="1" applyFill="1" applyBorder="1" applyAlignment="1">
      <alignment horizontal="center"/>
    </xf>
    <xf numFmtId="0" fontId="0" fillId="0" borderId="0" xfId="0" applyFont="1" applyFill="1" applyBorder="1" applyAlignment="1">
      <alignment vertical="center"/>
    </xf>
    <xf numFmtId="0" fontId="11" fillId="0" borderId="0" xfId="0" applyFont="1" applyAlignment="1">
      <alignment horizontal="left"/>
    </xf>
    <xf numFmtId="0" fontId="0" fillId="5" borderId="2" xfId="0" applyFont="1" applyFill="1" applyBorder="1" applyAlignment="1">
      <alignment horizontal="justify"/>
    </xf>
    <xf numFmtId="0" fontId="6" fillId="5" borderId="3" xfId="0" applyFont="1" applyFill="1" applyBorder="1" applyAlignment="1">
      <alignment horizontal="right"/>
    </xf>
    <xf numFmtId="0" fontId="0" fillId="0" borderId="4" xfId="0" applyFont="1" applyFill="1" applyBorder="1" applyAlignment="1">
      <alignment/>
    </xf>
    <xf numFmtId="0" fontId="0" fillId="0" borderId="0" xfId="0" applyFill="1" applyBorder="1" applyAlignment="1">
      <alignment/>
    </xf>
    <xf numFmtId="0" fontId="0" fillId="0" borderId="5" xfId="0" applyFill="1" applyBorder="1" applyAlignment="1">
      <alignment/>
    </xf>
    <xf numFmtId="0" fontId="0" fillId="0" borderId="8" xfId="0" applyFont="1"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2" xfId="0" applyFont="1" applyFill="1" applyBorder="1" applyAlignment="1">
      <alignment/>
    </xf>
    <xf numFmtId="0" fontId="0" fillId="0" borderId="11" xfId="0" applyFill="1" applyBorder="1" applyAlignment="1">
      <alignment/>
    </xf>
    <xf numFmtId="0" fontId="0" fillId="0" borderId="3" xfId="0" applyFill="1" applyBorder="1" applyAlignment="1">
      <alignment/>
    </xf>
    <xf numFmtId="0" fontId="0" fillId="3" borderId="11" xfId="0" applyFill="1" applyBorder="1" applyAlignment="1">
      <alignment/>
    </xf>
    <xf numFmtId="0" fontId="0" fillId="3" borderId="3" xfId="0" applyFill="1" applyBorder="1" applyAlignment="1">
      <alignment/>
    </xf>
    <xf numFmtId="0" fontId="0" fillId="6" borderId="1" xfId="0" applyFont="1" applyFill="1" applyBorder="1" applyAlignment="1" applyProtection="1">
      <alignment/>
      <protection locked="0"/>
    </xf>
    <xf numFmtId="0" fontId="0" fillId="6" borderId="7" xfId="0" applyFont="1" applyFill="1" applyBorder="1" applyAlignment="1" applyProtection="1">
      <alignment/>
      <protection locked="0"/>
    </xf>
    <xf numFmtId="0" fontId="0" fillId="0" borderId="0" xfId="0" applyFont="1" applyFill="1" applyAlignment="1">
      <alignment horizontal="right"/>
    </xf>
    <xf numFmtId="0" fontId="6" fillId="7" borderId="1" xfId="0" applyFont="1" applyFill="1" applyBorder="1" applyAlignment="1">
      <alignment/>
    </xf>
    <xf numFmtId="0" fontId="12" fillId="0" borderId="0" xfId="0" applyFont="1" applyAlignment="1">
      <alignment horizontal="center" vertical="top"/>
    </xf>
    <xf numFmtId="0" fontId="13" fillId="0" borderId="0" xfId="0" applyFont="1" applyAlignment="1">
      <alignment horizontal="justify" vertical="top"/>
    </xf>
    <xf numFmtId="0" fontId="4" fillId="8" borderId="0" xfId="0" applyFont="1" applyFill="1" applyAlignment="1">
      <alignment horizontal="justify" vertical="top"/>
    </xf>
    <xf numFmtId="0" fontId="3" fillId="8" borderId="0" xfId="0" applyFont="1" applyFill="1" applyAlignment="1">
      <alignment horizontal="justify" vertical="top"/>
    </xf>
    <xf numFmtId="0" fontId="13" fillId="8" borderId="0" xfId="0" applyFont="1" applyFill="1" applyAlignment="1">
      <alignment horizontal="justify" vertical="top"/>
    </xf>
    <xf numFmtId="0" fontId="4" fillId="8" borderId="0" xfId="0" applyFont="1" applyFill="1" applyAlignment="1">
      <alignment horizontal="left" vertical="top" wrapText="1"/>
    </xf>
    <xf numFmtId="0" fontId="0" fillId="0" borderId="0" xfId="0" applyFont="1" applyAlignment="1">
      <alignment horizontal="justify" vertical="top"/>
    </xf>
    <xf numFmtId="0" fontId="5" fillId="8" borderId="0" xfId="0" applyFont="1" applyFill="1" applyAlignment="1">
      <alignment horizontal="justify" vertical="top"/>
    </xf>
    <xf numFmtId="0" fontId="13" fillId="0" borderId="0" xfId="0" applyFont="1" applyAlignment="1">
      <alignment horizontal="left" vertical="top" wrapText="1"/>
    </xf>
    <xf numFmtId="0" fontId="15" fillId="0" borderId="0" xfId="0" applyFont="1" applyAlignment="1">
      <alignment vertical="top" wrapText="1"/>
    </xf>
    <xf numFmtId="0" fontId="0" fillId="0" borderId="0" xfId="0" applyAlignment="1">
      <alignment vertical="top" wrapText="1"/>
    </xf>
    <xf numFmtId="0" fontId="6" fillId="0" borderId="0" xfId="0" applyFont="1" applyFill="1" applyAlignment="1">
      <alignment/>
    </xf>
    <xf numFmtId="0" fontId="7" fillId="0" borderId="0" xfId="0" applyFont="1" applyFill="1" applyAlignment="1">
      <alignment/>
    </xf>
    <xf numFmtId="0" fontId="0" fillId="9" borderId="12" xfId="0" applyFill="1" applyBorder="1" applyAlignment="1">
      <alignment horizontal="center" wrapText="1"/>
    </xf>
    <xf numFmtId="0" fontId="0" fillId="10" borderId="12" xfId="0" applyFill="1" applyBorder="1" applyAlignment="1">
      <alignment horizontal="center" wrapText="1"/>
    </xf>
    <xf numFmtId="0" fontId="0" fillId="0" borderId="0" xfId="0" applyBorder="1" applyAlignment="1">
      <alignment vertical="top" wrapText="1"/>
    </xf>
    <xf numFmtId="0" fontId="0" fillId="10" borderId="13" xfId="0" applyFill="1" applyBorder="1" applyAlignment="1">
      <alignment horizontal="center" wrapText="1"/>
    </xf>
    <xf numFmtId="0" fontId="7" fillId="0" borderId="0" xfId="0" applyFont="1" applyFill="1" applyBorder="1" applyAlignment="1">
      <alignment horizontal="center"/>
    </xf>
    <xf numFmtId="0" fontId="0" fillId="10" borderId="14" xfId="0" applyFill="1" applyBorder="1" applyAlignment="1">
      <alignment horizontal="center" wrapText="1"/>
    </xf>
    <xf numFmtId="0" fontId="0" fillId="10" borderId="1" xfId="0" applyFill="1" applyBorder="1" applyAlignment="1">
      <alignment horizontal="center" wrapText="1"/>
    </xf>
    <xf numFmtId="0" fontId="0" fillId="10" borderId="15" xfId="0" applyFill="1" applyBorder="1" applyAlignment="1">
      <alignment horizontal="center" wrapText="1"/>
    </xf>
    <xf numFmtId="0" fontId="7" fillId="0" borderId="0" xfId="0" applyFont="1" applyFill="1" applyBorder="1" applyAlignment="1">
      <alignment horizontal="center" wrapText="1"/>
    </xf>
    <xf numFmtId="0" fontId="16" fillId="0" borderId="0" xfId="0" applyFont="1" applyAlignment="1">
      <alignment vertical="top" wrapText="1"/>
    </xf>
    <xf numFmtId="0" fontId="7" fillId="9" borderId="12" xfId="0" applyFont="1" applyFill="1" applyBorder="1" applyAlignment="1">
      <alignment horizontal="center" wrapText="1"/>
    </xf>
    <xf numFmtId="0" fontId="0" fillId="10" borderId="12" xfId="0" applyFill="1" applyBorder="1" applyAlignment="1">
      <alignment wrapText="1"/>
    </xf>
    <xf numFmtId="0" fontId="0" fillId="10" borderId="16" xfId="0" applyFill="1" applyBorder="1" applyAlignment="1">
      <alignment horizontal="center" wrapText="1"/>
    </xf>
    <xf numFmtId="0" fontId="0" fillId="10" borderId="12" xfId="0" applyFill="1" applyBorder="1" applyAlignment="1">
      <alignment horizontal="left" wrapText="1"/>
    </xf>
    <xf numFmtId="0" fontId="17" fillId="11" borderId="12" xfId="0" applyFont="1" applyFill="1" applyBorder="1" applyAlignment="1">
      <alignment horizontal="center" wrapText="1"/>
    </xf>
    <xf numFmtId="0" fontId="17" fillId="10" borderId="12" xfId="0" applyFont="1" applyFill="1" applyBorder="1" applyAlignment="1">
      <alignment wrapText="1"/>
    </xf>
    <xf numFmtId="0" fontId="17" fillId="10" borderId="12" xfId="0" applyFont="1" applyFill="1" applyBorder="1" applyAlignment="1">
      <alignment horizontal="center" wrapText="1"/>
    </xf>
    <xf numFmtId="0" fontId="0" fillId="0" borderId="0" xfId="0" applyAlignment="1">
      <alignment horizontal="left" indent="1"/>
    </xf>
    <xf numFmtId="0" fontId="0" fillId="0" borderId="0" xfId="0" applyFill="1" applyAlignment="1">
      <alignment horizontal="right"/>
    </xf>
    <xf numFmtId="0" fontId="8" fillId="2" borderId="1" xfId="0" applyFont="1" applyFill="1" applyBorder="1" applyAlignment="1">
      <alignment/>
    </xf>
    <xf numFmtId="0" fontId="0" fillId="0" borderId="0" xfId="0" applyFill="1" applyAlignment="1">
      <alignment horizontal="left"/>
    </xf>
    <xf numFmtId="0" fontId="18" fillId="0" borderId="0" xfId="0" applyFont="1" applyAlignment="1">
      <alignment/>
    </xf>
    <xf numFmtId="0" fontId="0" fillId="6" borderId="1" xfId="0" applyFill="1" applyBorder="1" applyAlignment="1" applyProtection="1">
      <alignment/>
      <protection locked="0"/>
    </xf>
    <xf numFmtId="0" fontId="15" fillId="0" borderId="0" xfId="0" applyFont="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0" xfId="0" applyBorder="1"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1238250</xdr:colOff>
      <xdr:row>0</xdr:row>
      <xdr:rowOff>95250</xdr:rowOff>
    </xdr:from>
    <xdr:to>
      <xdr:col>0</xdr:col>
      <xdr:colOff>4114800</xdr:colOff>
      <xdr:row>0</xdr:row>
      <xdr:rowOff>466725</xdr:rowOff>
    </xdr:to>
    <xdr:pic>
      <xdr:nvPicPr>
        <xdr:cNvPr id="1" name="Picture 1"/>
        <xdr:cNvPicPr preferRelativeResize="1">
          <a:picLocks noChangeAspect="1"/>
        </xdr:cNvPicPr>
      </xdr:nvPicPr>
      <xdr:blipFill>
        <a:blip r:embed="rId1"/>
        <a:stretch>
          <a:fillRect/>
        </a:stretch>
      </xdr:blipFill>
      <xdr:spPr>
        <a:xfrm>
          <a:off x="1238250" y="95250"/>
          <a:ext cx="2876550" cy="371475"/>
        </a:xfrm>
        <a:prstGeom prst="rect">
          <a:avLst/>
        </a:prstGeom>
        <a:noFill/>
        <a:ln w="9525" cmpd="sng">
          <a:noFill/>
        </a:ln>
      </xdr:spPr>
    </xdr:pic>
    <xdr:clientData/>
  </xdr:twoCellAnchor>
  <xdr:twoCellAnchor editAs="oneCell">
    <xdr:from>
      <xdr:col>0</xdr:col>
      <xdr:colOff>4286250</xdr:colOff>
      <xdr:row>0</xdr:row>
      <xdr:rowOff>47625</xdr:rowOff>
    </xdr:from>
    <xdr:to>
      <xdr:col>0</xdr:col>
      <xdr:colOff>4733925</xdr:colOff>
      <xdr:row>0</xdr:row>
      <xdr:rowOff>476250</xdr:rowOff>
    </xdr:to>
    <xdr:pic>
      <xdr:nvPicPr>
        <xdr:cNvPr id="2" name="Picture 2"/>
        <xdr:cNvPicPr preferRelativeResize="1">
          <a:picLocks noChangeAspect="1"/>
        </xdr:cNvPicPr>
      </xdr:nvPicPr>
      <xdr:blipFill>
        <a:blip r:embed="rId2"/>
        <a:stretch>
          <a:fillRect/>
        </a:stretch>
      </xdr:blipFill>
      <xdr:spPr>
        <a:xfrm>
          <a:off x="4286250" y="47625"/>
          <a:ext cx="4476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69</xdr:row>
      <xdr:rowOff>47625</xdr:rowOff>
    </xdr:from>
    <xdr:to>
      <xdr:col>7</xdr:col>
      <xdr:colOff>190500</xdr:colOff>
      <xdr:row>91</xdr:row>
      <xdr:rowOff>95250</xdr:rowOff>
    </xdr:to>
    <xdr:pic>
      <xdr:nvPicPr>
        <xdr:cNvPr id="1" name="Picture 11"/>
        <xdr:cNvPicPr preferRelativeResize="1">
          <a:picLocks noChangeAspect="1"/>
        </xdr:cNvPicPr>
      </xdr:nvPicPr>
      <xdr:blipFill>
        <a:blip r:embed="rId1"/>
        <a:stretch>
          <a:fillRect/>
        </a:stretch>
      </xdr:blipFill>
      <xdr:spPr>
        <a:xfrm>
          <a:off x="228600" y="12296775"/>
          <a:ext cx="4762500" cy="3609975"/>
        </a:xfrm>
        <a:prstGeom prst="rect">
          <a:avLst/>
        </a:prstGeom>
        <a:noFill/>
        <a:ln w="9525" cmpd="sng">
          <a:noFill/>
        </a:ln>
      </xdr:spPr>
    </xdr:pic>
    <xdr:clientData/>
  </xdr:twoCellAnchor>
  <xdr:twoCellAnchor editAs="oneCell">
    <xdr:from>
      <xdr:col>1</xdr:col>
      <xdr:colOff>0</xdr:colOff>
      <xdr:row>1</xdr:row>
      <xdr:rowOff>0</xdr:rowOff>
    </xdr:from>
    <xdr:to>
      <xdr:col>2</xdr:col>
      <xdr:colOff>161925</xdr:colOff>
      <xdr:row>1</xdr:row>
      <xdr:rowOff>371475</xdr:rowOff>
    </xdr:to>
    <xdr:pic>
      <xdr:nvPicPr>
        <xdr:cNvPr id="2" name="Picture 12"/>
        <xdr:cNvPicPr preferRelativeResize="1">
          <a:picLocks noChangeAspect="1"/>
        </xdr:cNvPicPr>
      </xdr:nvPicPr>
      <xdr:blipFill>
        <a:blip r:embed="rId2"/>
        <a:stretch>
          <a:fillRect/>
        </a:stretch>
      </xdr:blipFill>
      <xdr:spPr>
        <a:xfrm>
          <a:off x="114300" y="161925"/>
          <a:ext cx="2876550" cy="371475"/>
        </a:xfrm>
        <a:prstGeom prst="rect">
          <a:avLst/>
        </a:prstGeom>
        <a:noFill/>
        <a:ln w="9525" cmpd="sng">
          <a:noFill/>
        </a:ln>
      </xdr:spPr>
    </xdr:pic>
    <xdr:clientData/>
  </xdr:twoCellAnchor>
  <xdr:twoCellAnchor editAs="oneCell">
    <xdr:from>
      <xdr:col>3</xdr:col>
      <xdr:colOff>0</xdr:colOff>
      <xdr:row>0</xdr:row>
      <xdr:rowOff>133350</xdr:rowOff>
    </xdr:from>
    <xdr:to>
      <xdr:col>4</xdr:col>
      <xdr:colOff>333375</xdr:colOff>
      <xdr:row>2</xdr:row>
      <xdr:rowOff>19050</xdr:rowOff>
    </xdr:to>
    <xdr:pic>
      <xdr:nvPicPr>
        <xdr:cNvPr id="3" name="Picture 13"/>
        <xdr:cNvPicPr preferRelativeResize="1">
          <a:picLocks noChangeAspect="1"/>
        </xdr:cNvPicPr>
      </xdr:nvPicPr>
      <xdr:blipFill>
        <a:blip r:embed="rId3"/>
        <a:stretch>
          <a:fillRect/>
        </a:stretch>
      </xdr:blipFill>
      <xdr:spPr>
        <a:xfrm>
          <a:off x="3409950" y="133350"/>
          <a:ext cx="44767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161925</xdr:colOff>
      <xdr:row>1</xdr:row>
      <xdr:rowOff>371475</xdr:rowOff>
    </xdr:to>
    <xdr:pic>
      <xdr:nvPicPr>
        <xdr:cNvPr id="1" name="Picture 1"/>
        <xdr:cNvPicPr preferRelativeResize="1">
          <a:picLocks noChangeAspect="1"/>
        </xdr:cNvPicPr>
      </xdr:nvPicPr>
      <xdr:blipFill>
        <a:blip r:embed="rId1"/>
        <a:stretch>
          <a:fillRect/>
        </a:stretch>
      </xdr:blipFill>
      <xdr:spPr>
        <a:xfrm>
          <a:off x="114300" y="161925"/>
          <a:ext cx="2876550" cy="371475"/>
        </a:xfrm>
        <a:prstGeom prst="rect">
          <a:avLst/>
        </a:prstGeom>
        <a:noFill/>
        <a:ln w="9525" cmpd="sng">
          <a:noFill/>
        </a:ln>
      </xdr:spPr>
    </xdr:pic>
    <xdr:clientData/>
  </xdr:twoCellAnchor>
  <xdr:twoCellAnchor editAs="oneCell">
    <xdr:from>
      <xdr:col>3</xdr:col>
      <xdr:colOff>0</xdr:colOff>
      <xdr:row>0</xdr:row>
      <xdr:rowOff>133350</xdr:rowOff>
    </xdr:from>
    <xdr:to>
      <xdr:col>4</xdr:col>
      <xdr:colOff>333375</xdr:colOff>
      <xdr:row>2</xdr:row>
      <xdr:rowOff>19050</xdr:rowOff>
    </xdr:to>
    <xdr:pic>
      <xdr:nvPicPr>
        <xdr:cNvPr id="2" name="Picture 2"/>
        <xdr:cNvPicPr preferRelativeResize="1">
          <a:picLocks noChangeAspect="1"/>
        </xdr:cNvPicPr>
      </xdr:nvPicPr>
      <xdr:blipFill>
        <a:blip r:embed="rId2"/>
        <a:stretch>
          <a:fillRect/>
        </a:stretch>
      </xdr:blipFill>
      <xdr:spPr>
        <a:xfrm>
          <a:off x="3543300" y="133350"/>
          <a:ext cx="4476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11"/>
  </sheetPr>
  <dimension ref="A2:A35"/>
  <sheetViews>
    <sheetView showGridLines="0" tabSelected="1" workbookViewId="0" topLeftCell="A1">
      <selection activeCell="C1" sqref="C1"/>
    </sheetView>
  </sheetViews>
  <sheetFormatPr defaultColWidth="9.140625" defaultRowHeight="12.75"/>
  <cols>
    <col min="1" max="1" width="110.7109375" style="4" customWidth="1"/>
    <col min="2" max="2" width="1.7109375" style="0" hidden="1" customWidth="1"/>
    <col min="3" max="16384" width="11.421875" style="0" customWidth="1"/>
  </cols>
  <sheetData>
    <row r="1" ht="39.75" customHeight="1"/>
    <row r="2" ht="15.75">
      <c r="A2" s="46" t="s">
        <v>229</v>
      </c>
    </row>
    <row r="3" ht="15.75">
      <c r="A3" s="46"/>
    </row>
    <row r="4" ht="12" customHeight="1">
      <c r="A4" s="49"/>
    </row>
    <row r="5" ht="63.75">
      <c r="A5" s="47" t="s">
        <v>36</v>
      </c>
    </row>
    <row r="6" ht="12.75">
      <c r="A6" s="47"/>
    </row>
    <row r="7" ht="12.75">
      <c r="A7" s="48"/>
    </row>
    <row r="8" ht="38.25">
      <c r="A8" s="47" t="s">
        <v>37</v>
      </c>
    </row>
    <row r="9" ht="12.75">
      <c r="A9" s="47"/>
    </row>
    <row r="10" ht="12.75">
      <c r="A10" s="48"/>
    </row>
    <row r="11" ht="38.25">
      <c r="A11" s="47" t="s">
        <v>38</v>
      </c>
    </row>
    <row r="12" ht="12.75">
      <c r="A12" s="47"/>
    </row>
    <row r="13" ht="12.75">
      <c r="A13" s="50"/>
    </row>
    <row r="14" ht="25.5">
      <c r="A14" s="54" t="s">
        <v>54</v>
      </c>
    </row>
    <row r="15" ht="12.75">
      <c r="A15" s="54"/>
    </row>
    <row r="16" s="1" customFormat="1" ht="12.75">
      <c r="A16" s="51"/>
    </row>
    <row r="17" ht="12.75">
      <c r="A17" s="47" t="s">
        <v>39</v>
      </c>
    </row>
    <row r="18" ht="12.75">
      <c r="A18" s="52" t="s">
        <v>40</v>
      </c>
    </row>
    <row r="19" ht="12.75">
      <c r="A19" s="52" t="s">
        <v>41</v>
      </c>
    </row>
    <row r="20" ht="9" customHeight="1">
      <c r="A20" s="5"/>
    </row>
    <row r="21" ht="12.75">
      <c r="A21" s="52" t="s">
        <v>42</v>
      </c>
    </row>
    <row r="22" ht="12.75">
      <c r="A22" s="52" t="s">
        <v>43</v>
      </c>
    </row>
    <row r="23" ht="12.75">
      <c r="A23" s="52"/>
    </row>
    <row r="24" ht="12.75">
      <c r="A24" s="52" t="s">
        <v>44</v>
      </c>
    </row>
    <row r="25" ht="12.75">
      <c r="A25" s="47" t="s">
        <v>47</v>
      </c>
    </row>
    <row r="26" ht="12.75">
      <c r="A26" s="47" t="s">
        <v>48</v>
      </c>
    </row>
    <row r="27" ht="12.75">
      <c r="A27" s="47" t="s">
        <v>49</v>
      </c>
    </row>
    <row r="28" ht="25.5">
      <c r="A28" s="47" t="s">
        <v>50</v>
      </c>
    </row>
    <row r="29" ht="13.5">
      <c r="A29" s="53"/>
    </row>
    <row r="30" ht="12.75">
      <c r="A30" s="47" t="s">
        <v>51</v>
      </c>
    </row>
    <row r="31" ht="12.75">
      <c r="A31" s="11" t="s">
        <v>45</v>
      </c>
    </row>
    <row r="32" ht="12.75">
      <c r="A32" s="11" t="s">
        <v>46</v>
      </c>
    </row>
    <row r="33" ht="9" customHeight="1">
      <c r="A33" s="11"/>
    </row>
    <row r="34" ht="12.75">
      <c r="A34" s="4" t="s">
        <v>52</v>
      </c>
    </row>
    <row r="35" ht="12.75">
      <c r="A35" s="4" t="s">
        <v>53</v>
      </c>
    </row>
  </sheetData>
  <sheetProtection sheet="1" objects="1" scenarios="1"/>
  <printOptions/>
  <pageMargins left="0.75" right="0.75" top="1" bottom="1" header="0.4921259845" footer="0.4921259845"/>
  <pageSetup horizontalDpi="300" verticalDpi="300" orientation="portrait" paperSize="9"/>
  <headerFooter alignWithMargins="0">
    <oddFooter>&amp;C&amp;"Arial Narrow,Standard"&amp;8www.h-p-cosmos.com     email@h-p-cosmos.com</oddFooter>
  </headerFooter>
  <drawing r:id="rId1"/>
</worksheet>
</file>

<file path=xl/worksheets/sheet2.xml><?xml version="1.0" encoding="utf-8"?>
<worksheet xmlns="http://schemas.openxmlformats.org/spreadsheetml/2006/main" xmlns:r="http://schemas.openxmlformats.org/officeDocument/2006/relationships">
  <sheetPr>
    <tabColor indexed="10"/>
  </sheetPr>
  <dimension ref="A2:IV28"/>
  <sheetViews>
    <sheetView showGridLines="0" workbookViewId="0" topLeftCell="A1">
      <selection activeCell="B28" sqref="B28"/>
    </sheetView>
  </sheetViews>
  <sheetFormatPr defaultColWidth="9.140625" defaultRowHeight="12.75"/>
  <cols>
    <col min="1" max="1" width="1.7109375" style="1" customWidth="1"/>
    <col min="2" max="2" width="40.7109375" style="1" customWidth="1"/>
    <col min="3" max="3" width="8.7109375" style="1" customWidth="1"/>
    <col min="4" max="4" width="1.7109375" style="1" customWidth="1"/>
    <col min="5" max="5" width="8.7109375" style="1" customWidth="1"/>
    <col min="6" max="6" width="1.7109375" style="1" customWidth="1"/>
    <col min="7" max="7" width="8.7109375" style="1" customWidth="1"/>
    <col min="8" max="8" width="7.7109375" style="1" customWidth="1"/>
    <col min="9" max="16384" width="11.421875" style="1" customWidth="1"/>
  </cols>
  <sheetData>
    <row r="1" ht="12.75" customHeight="1"/>
    <row r="2" ht="30" customHeight="1">
      <c r="B2" s="6"/>
    </row>
    <row r="3" ht="12.75" customHeight="1"/>
    <row r="4" ht="12.75" customHeight="1">
      <c r="B4" s="27" t="s">
        <v>20</v>
      </c>
    </row>
    <row r="5" ht="12.75" customHeight="1">
      <c r="B5" s="27" t="s">
        <v>21</v>
      </c>
    </row>
    <row r="6" ht="12.75" customHeight="1">
      <c r="B6" s="27" t="s">
        <v>22</v>
      </c>
    </row>
    <row r="7" ht="12.75" customHeight="1">
      <c r="B7" s="27"/>
    </row>
    <row r="8" ht="12.75" customHeight="1">
      <c r="B8" s="28" t="s">
        <v>23</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7" ht="18" customHeight="1">
      <c r="B10" s="23" t="s">
        <v>9</v>
      </c>
      <c r="C10" s="11"/>
      <c r="D10" s="11"/>
      <c r="E10" s="11"/>
      <c r="F10" s="11"/>
      <c r="G10" s="11"/>
    </row>
    <row r="11" spans="2:7" ht="15" customHeight="1">
      <c r="B11" s="12" t="s">
        <v>10</v>
      </c>
      <c r="C11" s="42">
        <v>53</v>
      </c>
      <c r="D11" s="11"/>
      <c r="E11" s="11"/>
      <c r="F11" s="11"/>
      <c r="G11" s="11"/>
    </row>
    <row r="12" spans="2:7" ht="15" customHeight="1">
      <c r="B12" s="12" t="s">
        <v>11</v>
      </c>
      <c r="C12" s="42">
        <v>70</v>
      </c>
      <c r="D12" s="11"/>
      <c r="E12" s="11"/>
      <c r="F12" s="11"/>
      <c r="G12" s="11"/>
    </row>
    <row r="13" spans="2:7" ht="15" customHeight="1">
      <c r="B13" s="12" t="s">
        <v>12</v>
      </c>
      <c r="C13" s="42">
        <v>1.79</v>
      </c>
      <c r="D13" s="11"/>
      <c r="E13" s="11"/>
      <c r="F13" s="11"/>
      <c r="G13" s="11"/>
    </row>
    <row r="14" spans="2:9" ht="15" customHeight="1">
      <c r="B14" s="12" t="s">
        <v>13</v>
      </c>
      <c r="C14" s="42">
        <v>1400</v>
      </c>
      <c r="D14" s="11"/>
      <c r="F14" s="11"/>
      <c r="G14" s="44" t="s">
        <v>32</v>
      </c>
      <c r="H14" s="45">
        <f>2/(C14/3600)</f>
        <v>5.142857142857142</v>
      </c>
      <c r="I14" s="1" t="s">
        <v>33</v>
      </c>
    </row>
    <row r="15" spans="2:7" ht="15" customHeight="1">
      <c r="B15" s="20" t="s">
        <v>14</v>
      </c>
      <c r="C15" s="43">
        <v>40</v>
      </c>
      <c r="D15" s="11"/>
      <c r="E15" s="7" t="s">
        <v>8</v>
      </c>
      <c r="F15" s="11"/>
      <c r="G15" s="7" t="s">
        <v>18</v>
      </c>
    </row>
    <row r="16" spans="2:7" ht="18" customHeight="1">
      <c r="B16" s="21"/>
      <c r="C16" s="30" t="s">
        <v>7</v>
      </c>
      <c r="D16" s="11"/>
      <c r="E16" s="8">
        <f>304+C11*0.4-(C14*0.1417+C15*0.32+(C12/(C13*C13)*1.1))</f>
        <v>89.98829062763332</v>
      </c>
      <c r="F16" s="11"/>
      <c r="G16" s="8">
        <f>420+C11*0.2-(C14*0.19338+C15*0.56+(C12/(C13*C13)*2.6))</f>
        <v>80.66577784713343</v>
      </c>
    </row>
    <row r="17" spans="2:7" ht="17.25" customHeight="1">
      <c r="B17" s="13"/>
      <c r="C17" s="11"/>
      <c r="D17" s="11"/>
      <c r="E17" s="11"/>
      <c r="F17" s="11"/>
      <c r="G17" s="11"/>
    </row>
    <row r="18" spans="2:8" ht="27" customHeight="1">
      <c r="B18" s="14" t="s">
        <v>35</v>
      </c>
      <c r="C18" s="9"/>
      <c r="D18" s="19" t="s">
        <v>19</v>
      </c>
      <c r="E18" s="10"/>
      <c r="F18" s="9" t="s">
        <v>28</v>
      </c>
      <c r="G18" s="40"/>
      <c r="H18" s="41"/>
    </row>
    <row r="19" spans="2:8" ht="15" customHeight="1">
      <c r="B19" s="24" t="s">
        <v>4</v>
      </c>
      <c r="C19" s="25"/>
      <c r="D19" s="26" t="s">
        <v>17</v>
      </c>
      <c r="E19" s="22"/>
      <c r="F19" s="37" t="s">
        <v>29</v>
      </c>
      <c r="G19" s="38"/>
      <c r="H19" s="39"/>
    </row>
    <row r="20" spans="2:8" ht="15" customHeight="1">
      <c r="B20" s="24" t="s">
        <v>15</v>
      </c>
      <c r="C20" s="25"/>
      <c r="D20" s="26" t="s">
        <v>0</v>
      </c>
      <c r="E20" s="22"/>
      <c r="F20" s="31" t="s">
        <v>24</v>
      </c>
      <c r="G20" s="32"/>
      <c r="H20" s="33"/>
    </row>
    <row r="21" spans="2:8" ht="15" customHeight="1">
      <c r="B21" s="24" t="s">
        <v>5</v>
      </c>
      <c r="C21" s="15"/>
      <c r="D21" s="18" t="s">
        <v>1</v>
      </c>
      <c r="E21" s="16"/>
      <c r="F21" s="37" t="s">
        <v>25</v>
      </c>
      <c r="G21" s="38"/>
      <c r="H21" s="39"/>
    </row>
    <row r="22" spans="2:8" ht="15" customHeight="1">
      <c r="B22" s="24" t="s">
        <v>16</v>
      </c>
      <c r="C22" s="25"/>
      <c r="D22" s="26" t="s">
        <v>2</v>
      </c>
      <c r="E22" s="22"/>
      <c r="F22" s="37" t="s">
        <v>26</v>
      </c>
      <c r="G22" s="38"/>
      <c r="H22" s="39"/>
    </row>
    <row r="23" spans="2:8" ht="15" customHeight="1">
      <c r="B23" s="24" t="s">
        <v>6</v>
      </c>
      <c r="C23" s="25"/>
      <c r="D23" s="26" t="s">
        <v>3</v>
      </c>
      <c r="E23" s="22"/>
      <c r="F23" s="34" t="s">
        <v>27</v>
      </c>
      <c r="G23" s="35"/>
      <c r="H23" s="36"/>
    </row>
    <row r="24" spans="2:7" ht="25.5" customHeight="1">
      <c r="B24" s="17" t="s">
        <v>31</v>
      </c>
      <c r="C24" s="11"/>
      <c r="D24" s="11"/>
      <c r="E24" s="11"/>
      <c r="F24" s="11"/>
      <c r="G24" s="11"/>
    </row>
    <row r="25" spans="2:7" ht="12.75">
      <c r="B25" s="3"/>
      <c r="E25" s="7" t="s">
        <v>8</v>
      </c>
      <c r="F25" s="11"/>
      <c r="G25" s="7" t="s">
        <v>18</v>
      </c>
    </row>
    <row r="26" spans="2:8" ht="15.75" customHeight="1">
      <c r="B26" s="29"/>
      <c r="C26" s="30" t="s">
        <v>30</v>
      </c>
      <c r="E26" s="8">
        <f>116.2-(2.98*(C14/60))-(0.11*C15)-(0.14*C11)-(0.39*(C12/(C13*C13)))</f>
        <v>26.326333343736675</v>
      </c>
      <c r="F26" s="11"/>
      <c r="G26" s="8">
        <f>184-(4.65*(C14/60))-(0.22*C15)-(0.26*C11)-(1.05*(C12/(C13*C13)))</f>
        <v>29.98064105365001</v>
      </c>
      <c r="H26" s="1" t="s">
        <v>34</v>
      </c>
    </row>
    <row r="27" ht="12.75">
      <c r="B27" s="2"/>
    </row>
    <row r="28" ht="12.75">
      <c r="B28" s="2"/>
    </row>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sheetData>
  <sheetProtection sheet="1" objects="1" scenarios="1"/>
  <printOptions horizontalCentered="1" verticalCentered="1"/>
  <pageMargins left="0.7874015748031497" right="0.7874015748031497" top="0.984251968503937" bottom="0.984251968503937" header="0.8661417322834646" footer="0.7086614173228347"/>
  <pageSetup horizontalDpi="600" verticalDpi="600" orientation="portrait" paperSize="9"/>
  <headerFooter alignWithMargins="0">
    <oddHeader>&amp;C&amp;"Arial Narrow,Fett"&amp;14Auswertung UKK 2 km Gehtest</oddHeader>
    <oddFooter>&amp;L&amp;"Arial Narrow,Standard"&amp;9&amp;D&amp;C&amp;"Arial Narrow,Standard"&amp;9www.h-p-cosmos.com     email@h-p-cosmos.com&amp;R&amp;"Arial Narrow,Standard"&amp;9&amp;T</oddFooter>
  </headerFooter>
  <drawing r:id="rId1"/>
</worksheet>
</file>

<file path=xl/worksheets/sheet3.xml><?xml version="1.0" encoding="utf-8"?>
<worksheet xmlns="http://schemas.openxmlformats.org/spreadsheetml/2006/main" xmlns:r="http://schemas.openxmlformats.org/officeDocument/2006/relationships">
  <sheetPr>
    <tabColor indexed="14"/>
  </sheetPr>
  <dimension ref="A1:IV66"/>
  <sheetViews>
    <sheetView showGridLines="0" workbookViewId="0" topLeftCell="A1">
      <selection activeCell="H26" sqref="H26"/>
    </sheetView>
  </sheetViews>
  <sheetFormatPr defaultColWidth="9.140625" defaultRowHeight="12.75"/>
  <cols>
    <col min="1" max="1" width="1.7109375" style="1" customWidth="1"/>
    <col min="2" max="2" width="40.7109375" style="1" customWidth="1"/>
    <col min="3" max="3" width="10.7109375" style="1" customWidth="1"/>
    <col min="4" max="4" width="1.7109375" style="1" customWidth="1"/>
    <col min="5" max="5" width="8.7109375" style="1" customWidth="1"/>
    <col min="6" max="6" width="1.7109375" style="1" customWidth="1"/>
    <col min="7" max="7" width="8.7109375" style="1" customWidth="1"/>
    <col min="8" max="8" width="7.7109375" style="1" customWidth="1"/>
    <col min="9" max="16384" width="11.421875" style="1" customWidth="1"/>
  </cols>
  <sheetData>
    <row r="1" spans="21:27" ht="12.75" customHeight="1">
      <c r="U1" s="82" t="s">
        <v>55</v>
      </c>
      <c r="V1" s="82"/>
      <c r="W1" s="82"/>
      <c r="X1" s="82"/>
      <c r="Y1" s="82"/>
      <c r="Z1" s="82"/>
      <c r="AA1" s="82"/>
    </row>
    <row r="2" ht="30" customHeight="1">
      <c r="B2" s="6"/>
    </row>
    <row r="3" spans="21:27" ht="12.75" customHeight="1">
      <c r="U3" s="83" t="s">
        <v>56</v>
      </c>
      <c r="V3" s="83"/>
      <c r="W3" s="83"/>
      <c r="X3" s="83"/>
      <c r="Y3" s="83"/>
      <c r="Z3" s="83"/>
      <c r="AA3" s="83"/>
    </row>
    <row r="4" spans="2:27" ht="12.75" customHeight="1">
      <c r="B4" s="27" t="s">
        <v>57</v>
      </c>
      <c r="U4" s="84"/>
      <c r="V4" s="84"/>
      <c r="W4" s="84"/>
      <c r="X4" s="84"/>
      <c r="Y4" s="84"/>
      <c r="Z4" s="84"/>
      <c r="AA4" s="84"/>
    </row>
    <row r="5" ht="12.75" customHeight="1">
      <c r="B5" s="27" t="s">
        <v>22</v>
      </c>
    </row>
    <row r="6" ht="12.75" customHeight="1">
      <c r="B6" s="27"/>
    </row>
    <row r="7" spans="2:10" ht="12.75" customHeight="1">
      <c r="B7" s="28" t="s">
        <v>23</v>
      </c>
      <c r="J7" s="57" t="s">
        <v>227</v>
      </c>
    </row>
    <row r="8" spans="1:256" ht="12.75" customHeight="1">
      <c r="A8"/>
      <c r="B8"/>
      <c r="C8"/>
      <c r="D8"/>
      <c r="E8"/>
      <c r="F8"/>
      <c r="G8"/>
      <c r="H8"/>
      <c r="I8"/>
      <c r="J8" s="58" t="s">
        <v>58</v>
      </c>
      <c r="L8"/>
      <c r="M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6" ht="12.75" customHeight="1">
      <c r="B9" s="23" t="s">
        <v>9</v>
      </c>
      <c r="C9" s="11"/>
      <c r="D9" s="11"/>
      <c r="E9" s="11"/>
      <c r="F9" s="11"/>
      <c r="G9" s="11"/>
      <c r="J9" s="59" t="s">
        <v>59</v>
      </c>
      <c r="K9" s="59" t="s">
        <v>60</v>
      </c>
      <c r="L9" s="59" t="s">
        <v>61</v>
      </c>
      <c r="M9" s="59" t="s">
        <v>62</v>
      </c>
      <c r="N9" s="59" t="s">
        <v>63</v>
      </c>
      <c r="O9" s="59" t="s">
        <v>64</v>
      </c>
      <c r="P9" s="59" t="s">
        <v>65</v>
      </c>
    </row>
    <row r="10" spans="2:16" ht="15" customHeight="1">
      <c r="B10" s="12" t="s">
        <v>10</v>
      </c>
      <c r="C10" s="42">
        <v>53</v>
      </c>
      <c r="D10" s="11"/>
      <c r="E10" s="11"/>
      <c r="F10" s="11"/>
      <c r="G10" s="11"/>
      <c r="J10" s="60" t="s">
        <v>66</v>
      </c>
      <c r="K10" s="60" t="s">
        <v>67</v>
      </c>
      <c r="L10" s="60" t="s">
        <v>68</v>
      </c>
      <c r="M10" s="60" t="s">
        <v>69</v>
      </c>
      <c r="N10" s="60" t="s">
        <v>70</v>
      </c>
      <c r="O10" s="60" t="s">
        <v>71</v>
      </c>
      <c r="P10" s="60" t="s">
        <v>72</v>
      </c>
    </row>
    <row r="11" spans="2:20" ht="15" customHeight="1">
      <c r="B11" s="12" t="s">
        <v>11</v>
      </c>
      <c r="C11" s="42">
        <v>70</v>
      </c>
      <c r="D11" s="11"/>
      <c r="E11" s="11"/>
      <c r="F11" s="11"/>
      <c r="G11" s="11"/>
      <c r="J11" s="60" t="s">
        <v>73</v>
      </c>
      <c r="K11" s="60" t="s">
        <v>74</v>
      </c>
      <c r="L11" s="60" t="s">
        <v>75</v>
      </c>
      <c r="M11" s="60" t="s">
        <v>76</v>
      </c>
      <c r="N11" s="60" t="s">
        <v>77</v>
      </c>
      <c r="O11" s="60" t="s">
        <v>78</v>
      </c>
      <c r="P11" s="60" t="s">
        <v>79</v>
      </c>
      <c r="Q11" s="32"/>
      <c r="R11" s="32"/>
      <c r="S11" s="32"/>
      <c r="T11" s="32"/>
    </row>
    <row r="12" spans="2:20" ht="15" customHeight="1">
      <c r="B12" s="12" t="s">
        <v>12</v>
      </c>
      <c r="C12" s="42">
        <v>1.79</v>
      </c>
      <c r="D12" s="11"/>
      <c r="E12" s="11"/>
      <c r="F12" s="11"/>
      <c r="G12" s="11"/>
      <c r="J12" s="60" t="s">
        <v>80</v>
      </c>
      <c r="K12" s="60" t="s">
        <v>81</v>
      </c>
      <c r="L12" s="60" t="s">
        <v>82</v>
      </c>
      <c r="M12" s="60" t="s">
        <v>83</v>
      </c>
      <c r="N12" s="60" t="s">
        <v>84</v>
      </c>
      <c r="O12" s="60" t="s">
        <v>85</v>
      </c>
      <c r="P12" s="60" t="s">
        <v>86</v>
      </c>
      <c r="Q12" s="61"/>
      <c r="R12" s="61"/>
      <c r="S12" s="61"/>
      <c r="T12" s="61"/>
    </row>
    <row r="13" spans="2:20" ht="15" customHeight="1">
      <c r="B13" s="12" t="s">
        <v>87</v>
      </c>
      <c r="C13" s="42">
        <v>1400</v>
      </c>
      <c r="D13" s="11"/>
      <c r="F13" s="11"/>
      <c r="G13" s="44" t="s">
        <v>32</v>
      </c>
      <c r="H13" s="45">
        <f>(C13*5)/1000</f>
        <v>7</v>
      </c>
      <c r="I13" s="1" t="s">
        <v>33</v>
      </c>
      <c r="J13" s="60" t="s">
        <v>88</v>
      </c>
      <c r="K13" s="60" t="s">
        <v>89</v>
      </c>
      <c r="L13" s="60" t="s">
        <v>90</v>
      </c>
      <c r="M13" s="60" t="s">
        <v>91</v>
      </c>
      <c r="N13" s="60" t="s">
        <v>92</v>
      </c>
      <c r="O13" s="60" t="s">
        <v>93</v>
      </c>
      <c r="P13" s="62" t="s">
        <v>94</v>
      </c>
      <c r="Q13" s="56"/>
      <c r="R13" s="56"/>
      <c r="S13" s="56"/>
      <c r="T13" s="56"/>
    </row>
    <row r="14" spans="2:20" ht="15" customHeight="1">
      <c r="B14" s="12" t="s">
        <v>14</v>
      </c>
      <c r="C14" s="42">
        <v>40</v>
      </c>
      <c r="D14" s="11"/>
      <c r="E14" s="7"/>
      <c r="F14" s="11"/>
      <c r="G14" s="63"/>
      <c r="J14" s="60" t="s">
        <v>95</v>
      </c>
      <c r="K14" s="60" t="s">
        <v>96</v>
      </c>
      <c r="L14" s="60" t="s">
        <v>97</v>
      </c>
      <c r="M14" s="60" t="s">
        <v>98</v>
      </c>
      <c r="N14" s="60" t="s">
        <v>99</v>
      </c>
      <c r="O14" s="64" t="s">
        <v>100</v>
      </c>
      <c r="P14" s="65" t="s">
        <v>101</v>
      </c>
      <c r="Q14" s="61"/>
      <c r="R14" s="61"/>
      <c r="S14" s="61"/>
      <c r="T14" s="61"/>
    </row>
    <row r="15" spans="2:16" ht="12.75">
      <c r="B15" s="3"/>
      <c r="E15" s="7"/>
      <c r="F15" s="11"/>
      <c r="G15" s="63"/>
      <c r="J15" s="60" t="s">
        <v>102</v>
      </c>
      <c r="K15" s="60" t="s">
        <v>103</v>
      </c>
      <c r="L15" s="60" t="s">
        <v>104</v>
      </c>
      <c r="M15" s="60" t="s">
        <v>105</v>
      </c>
      <c r="N15" s="60" t="s">
        <v>106</v>
      </c>
      <c r="O15" s="60" t="s">
        <v>107</v>
      </c>
      <c r="P15" s="66" t="s">
        <v>108</v>
      </c>
    </row>
    <row r="16" spans="2:7" ht="15.75" customHeight="1">
      <c r="B16" s="29"/>
      <c r="C16" s="30" t="s">
        <v>30</v>
      </c>
      <c r="E16" s="8">
        <f>(C13-504.9)/44.73</f>
        <v>20.011178180192267</v>
      </c>
      <c r="F16" s="11"/>
      <c r="G16" s="1" t="s">
        <v>34</v>
      </c>
    </row>
    <row r="17" spans="2:10" ht="12.75">
      <c r="B17" s="2" t="s">
        <v>109</v>
      </c>
      <c r="J17" s="67" t="s">
        <v>110</v>
      </c>
    </row>
    <row r="18" spans="10:16" ht="12.75">
      <c r="J18" s="59" t="s">
        <v>59</v>
      </c>
      <c r="K18" s="59" t="s">
        <v>60</v>
      </c>
      <c r="L18" s="59" t="s">
        <v>61</v>
      </c>
      <c r="M18" s="59" t="s">
        <v>62</v>
      </c>
      <c r="N18" s="59" t="s">
        <v>63</v>
      </c>
      <c r="O18" s="59" t="s">
        <v>64</v>
      </c>
      <c r="P18" s="59" t="s">
        <v>65</v>
      </c>
    </row>
    <row r="19" spans="2:16" ht="12.75">
      <c r="B19" s="68" t="s">
        <v>111</v>
      </c>
      <c r="C19" s="68"/>
      <c r="J19" s="60" t="s">
        <v>66</v>
      </c>
      <c r="K19" s="60" t="s">
        <v>112</v>
      </c>
      <c r="L19" s="60" t="s">
        <v>113</v>
      </c>
      <c r="M19" s="60" t="s">
        <v>114</v>
      </c>
      <c r="N19" s="60" t="s">
        <v>115</v>
      </c>
      <c r="O19" s="60" t="s">
        <v>116</v>
      </c>
      <c r="P19" s="60" t="s">
        <v>117</v>
      </c>
    </row>
    <row r="20" spans="2:16" ht="12.75">
      <c r="B20" s="69" t="s">
        <v>118</v>
      </c>
      <c r="C20" s="69" t="s">
        <v>119</v>
      </c>
      <c r="J20" s="60" t="s">
        <v>73</v>
      </c>
      <c r="K20" s="60" t="s">
        <v>120</v>
      </c>
      <c r="L20" s="60" t="s">
        <v>121</v>
      </c>
      <c r="M20" s="60" t="s">
        <v>122</v>
      </c>
      <c r="N20" s="60" t="s">
        <v>123</v>
      </c>
      <c r="O20" s="60" t="s">
        <v>124</v>
      </c>
      <c r="P20" s="60" t="s">
        <v>125</v>
      </c>
    </row>
    <row r="21" spans="2:16" ht="12.75">
      <c r="B21" s="70" t="s">
        <v>126</v>
      </c>
      <c r="C21" s="60">
        <v>50</v>
      </c>
      <c r="J21" s="60" t="s">
        <v>80</v>
      </c>
      <c r="K21" s="60" t="s">
        <v>127</v>
      </c>
      <c r="L21" s="60" t="s">
        <v>128</v>
      </c>
      <c r="M21" s="60" t="s">
        <v>129</v>
      </c>
      <c r="N21" s="60" t="s">
        <v>130</v>
      </c>
      <c r="O21" s="60" t="s">
        <v>131</v>
      </c>
      <c r="P21" s="60" t="s">
        <v>132</v>
      </c>
    </row>
    <row r="22" spans="2:16" ht="12.75">
      <c r="B22" s="70" t="s">
        <v>133</v>
      </c>
      <c r="C22" s="60">
        <v>60</v>
      </c>
      <c r="J22" s="60" t="s">
        <v>88</v>
      </c>
      <c r="K22" s="60" t="s">
        <v>134</v>
      </c>
      <c r="L22" s="60" t="s">
        <v>135</v>
      </c>
      <c r="M22" s="60" t="s">
        <v>136</v>
      </c>
      <c r="N22" s="60" t="s">
        <v>137</v>
      </c>
      <c r="O22" s="60" t="s">
        <v>138</v>
      </c>
      <c r="P22" s="60" t="s">
        <v>139</v>
      </c>
    </row>
    <row r="23" spans="2:16" ht="12.75">
      <c r="B23" s="70" t="s">
        <v>140</v>
      </c>
      <c r="C23" s="60">
        <v>70</v>
      </c>
      <c r="J23" s="62" t="s">
        <v>95</v>
      </c>
      <c r="K23" s="60" t="s">
        <v>141</v>
      </c>
      <c r="L23" s="60" t="s">
        <v>142</v>
      </c>
      <c r="M23" s="60" t="s">
        <v>128</v>
      </c>
      <c r="N23" s="60" t="s">
        <v>129</v>
      </c>
      <c r="O23" s="60" t="s">
        <v>143</v>
      </c>
      <c r="P23" s="60" t="s">
        <v>144</v>
      </c>
    </row>
    <row r="24" spans="2:16" ht="12.75">
      <c r="B24" s="70" t="s">
        <v>145</v>
      </c>
      <c r="C24" s="60">
        <v>80</v>
      </c>
      <c r="J24" s="65" t="s">
        <v>102</v>
      </c>
      <c r="K24" s="71" t="s">
        <v>146</v>
      </c>
      <c r="L24" s="60" t="s">
        <v>147</v>
      </c>
      <c r="M24" s="60" t="s">
        <v>148</v>
      </c>
      <c r="N24" s="60" t="s">
        <v>149</v>
      </c>
      <c r="O24" s="60" t="s">
        <v>150</v>
      </c>
      <c r="P24" s="60" t="s">
        <v>151</v>
      </c>
    </row>
    <row r="25" spans="2:3" ht="12.75">
      <c r="B25" s="70" t="s">
        <v>152</v>
      </c>
      <c r="C25" s="60">
        <v>90</v>
      </c>
    </row>
    <row r="26" spans="2:3" ht="12.75">
      <c r="B26" s="70" t="s">
        <v>153</v>
      </c>
      <c r="C26" s="60">
        <v>95</v>
      </c>
    </row>
    <row r="27" spans="2:10" ht="12.75">
      <c r="B27" s="70" t="s">
        <v>154</v>
      </c>
      <c r="C27" s="60">
        <v>100</v>
      </c>
      <c r="J27" s="57" t="s">
        <v>228</v>
      </c>
    </row>
    <row r="28" spans="2:10" ht="12.75">
      <c r="B28" s="72" t="s">
        <v>155</v>
      </c>
      <c r="C28" s="60">
        <v>110</v>
      </c>
      <c r="J28" s="58" t="s">
        <v>58</v>
      </c>
    </row>
    <row r="29" spans="10:15" ht="25.5">
      <c r="J29" s="73" t="s">
        <v>156</v>
      </c>
      <c r="K29" s="73" t="s">
        <v>157</v>
      </c>
      <c r="L29" s="73" t="s">
        <v>158</v>
      </c>
      <c r="M29" s="73" t="s">
        <v>5</v>
      </c>
      <c r="N29" s="73" t="s">
        <v>159</v>
      </c>
      <c r="O29" s="73" t="s">
        <v>160</v>
      </c>
    </row>
    <row r="30" spans="2:15" ht="25.5">
      <c r="B30" s="58" t="s">
        <v>161</v>
      </c>
      <c r="J30" s="74" t="s">
        <v>162</v>
      </c>
      <c r="K30" s="75" t="s">
        <v>163</v>
      </c>
      <c r="L30" s="75" t="s">
        <v>164</v>
      </c>
      <c r="M30" s="75" t="s">
        <v>165</v>
      </c>
      <c r="N30" s="75" t="s">
        <v>166</v>
      </c>
      <c r="O30" s="75" t="s">
        <v>167</v>
      </c>
    </row>
    <row r="31" spans="2:15" ht="25.5">
      <c r="B31" s="1" t="s">
        <v>168</v>
      </c>
      <c r="J31" s="74" t="s">
        <v>169</v>
      </c>
      <c r="K31" s="75" t="s">
        <v>170</v>
      </c>
      <c r="L31" s="75" t="s">
        <v>171</v>
      </c>
      <c r="M31" s="75" t="s">
        <v>172</v>
      </c>
      <c r="N31" s="75" t="s">
        <v>173</v>
      </c>
      <c r="O31" s="75" t="s">
        <v>174</v>
      </c>
    </row>
    <row r="32" spans="2:15" ht="25.5">
      <c r="B32" s="76" t="s">
        <v>175</v>
      </c>
      <c r="J32" s="74" t="s">
        <v>176</v>
      </c>
      <c r="K32" s="75" t="s">
        <v>177</v>
      </c>
      <c r="L32" s="75" t="s">
        <v>178</v>
      </c>
      <c r="M32" s="75" t="s">
        <v>179</v>
      </c>
      <c r="N32" s="75" t="s">
        <v>172</v>
      </c>
      <c r="O32" s="75" t="s">
        <v>180</v>
      </c>
    </row>
    <row r="33" spans="2:15" ht="25.5">
      <c r="B33" s="77" t="s">
        <v>181</v>
      </c>
      <c r="C33" s="81">
        <v>80</v>
      </c>
      <c r="E33" s="78">
        <f>(0.64*C33)+37</f>
        <v>88.2</v>
      </c>
      <c r="G33" s="79" t="s">
        <v>182</v>
      </c>
      <c r="J33" s="74" t="s">
        <v>73</v>
      </c>
      <c r="K33" s="75" t="s">
        <v>170</v>
      </c>
      <c r="L33" s="75" t="s">
        <v>183</v>
      </c>
      <c r="M33" s="75" t="s">
        <v>165</v>
      </c>
      <c r="N33" s="75" t="s">
        <v>184</v>
      </c>
      <c r="O33" s="75" t="s">
        <v>185</v>
      </c>
    </row>
    <row r="34" spans="10:15" ht="25.5">
      <c r="J34" s="74" t="s">
        <v>80</v>
      </c>
      <c r="K34" s="75" t="s">
        <v>163</v>
      </c>
      <c r="L34" s="75" t="s">
        <v>186</v>
      </c>
      <c r="M34" s="75" t="s">
        <v>187</v>
      </c>
      <c r="N34" s="75" t="s">
        <v>188</v>
      </c>
      <c r="O34" s="75" t="s">
        <v>189</v>
      </c>
    </row>
    <row r="35" spans="10:15" ht="25.5">
      <c r="J35" s="74" t="s">
        <v>88</v>
      </c>
      <c r="K35" s="75" t="s">
        <v>190</v>
      </c>
      <c r="L35" s="75" t="s">
        <v>191</v>
      </c>
      <c r="M35" s="75" t="s">
        <v>192</v>
      </c>
      <c r="N35" s="75" t="s">
        <v>193</v>
      </c>
      <c r="O35" s="75" t="s">
        <v>194</v>
      </c>
    </row>
    <row r="36" spans="10:15" ht="25.5">
      <c r="J36" s="74" t="s">
        <v>195</v>
      </c>
      <c r="K36" s="75" t="s">
        <v>196</v>
      </c>
      <c r="L36" s="75" t="s">
        <v>197</v>
      </c>
      <c r="M36" s="75" t="s">
        <v>198</v>
      </c>
      <c r="N36" s="75" t="s">
        <v>199</v>
      </c>
      <c r="O36" s="75" t="s">
        <v>200</v>
      </c>
    </row>
    <row r="38" ht="12.75">
      <c r="J38" s="67" t="s">
        <v>110</v>
      </c>
    </row>
    <row r="39" spans="10:15" ht="25.5">
      <c r="J39" s="73" t="s">
        <v>156</v>
      </c>
      <c r="K39" s="73" t="s">
        <v>157</v>
      </c>
      <c r="L39" s="73" t="s">
        <v>158</v>
      </c>
      <c r="M39" s="73" t="s">
        <v>5</v>
      </c>
      <c r="N39" s="73" t="s">
        <v>159</v>
      </c>
      <c r="O39" s="73" t="s">
        <v>160</v>
      </c>
    </row>
    <row r="40" spans="10:15" ht="25.5">
      <c r="J40" s="74" t="s">
        <v>162</v>
      </c>
      <c r="K40" s="75" t="s">
        <v>201</v>
      </c>
      <c r="L40" s="75" t="s">
        <v>202</v>
      </c>
      <c r="M40" s="75" t="s">
        <v>203</v>
      </c>
      <c r="N40" s="75" t="s">
        <v>204</v>
      </c>
      <c r="O40" s="75" t="s">
        <v>189</v>
      </c>
    </row>
    <row r="41" spans="10:15" ht="25.5">
      <c r="J41" s="74" t="s">
        <v>169</v>
      </c>
      <c r="K41" s="75" t="s">
        <v>205</v>
      </c>
      <c r="L41" s="75" t="s">
        <v>206</v>
      </c>
      <c r="M41" s="75" t="s">
        <v>207</v>
      </c>
      <c r="N41" s="75" t="s">
        <v>208</v>
      </c>
      <c r="O41" s="75" t="s">
        <v>185</v>
      </c>
    </row>
    <row r="42" spans="10:16" ht="15" customHeight="1">
      <c r="J42" s="74" t="s">
        <v>209</v>
      </c>
      <c r="K42" s="75" t="s">
        <v>210</v>
      </c>
      <c r="L42" s="75" t="s">
        <v>211</v>
      </c>
      <c r="M42" s="75" t="s">
        <v>212</v>
      </c>
      <c r="N42" s="75" t="s">
        <v>213</v>
      </c>
      <c r="O42" s="75" t="s">
        <v>214</v>
      </c>
      <c r="P42" s="55"/>
    </row>
    <row r="43" spans="10:16" ht="25.5">
      <c r="J43" s="74" t="s">
        <v>73</v>
      </c>
      <c r="K43" s="75" t="s">
        <v>163</v>
      </c>
      <c r="L43" s="75" t="s">
        <v>215</v>
      </c>
      <c r="M43" s="75" t="s">
        <v>216</v>
      </c>
      <c r="N43" s="75" t="s">
        <v>217</v>
      </c>
      <c r="O43" s="75" t="s">
        <v>189</v>
      </c>
      <c r="P43" s="56"/>
    </row>
    <row r="44" spans="2:15" ht="12.75" customHeight="1">
      <c r="B44"/>
      <c r="J44" s="74" t="s">
        <v>80</v>
      </c>
      <c r="K44" s="75" t="s">
        <v>190</v>
      </c>
      <c r="L44" s="75" t="s">
        <v>218</v>
      </c>
      <c r="M44" s="75" t="s">
        <v>207</v>
      </c>
      <c r="N44" s="75" t="s">
        <v>193</v>
      </c>
      <c r="O44" s="75" t="s">
        <v>194</v>
      </c>
    </row>
    <row r="45" spans="10:15" ht="25.5">
      <c r="J45" s="74" t="s">
        <v>88</v>
      </c>
      <c r="K45" s="75" t="s">
        <v>210</v>
      </c>
      <c r="L45" s="75" t="s">
        <v>219</v>
      </c>
      <c r="M45" s="75" t="s">
        <v>220</v>
      </c>
      <c r="N45" s="75" t="s">
        <v>221</v>
      </c>
      <c r="O45" s="75" t="s">
        <v>222</v>
      </c>
    </row>
    <row r="46" spans="2:15" ht="25.5">
      <c r="B46" s="76"/>
      <c r="J46" s="74" t="s">
        <v>195</v>
      </c>
      <c r="K46" s="75" t="s">
        <v>223</v>
      </c>
      <c r="L46" s="75" t="s">
        <v>224</v>
      </c>
      <c r="M46" s="75" t="s">
        <v>193</v>
      </c>
      <c r="N46" s="75" t="s">
        <v>225</v>
      </c>
      <c r="O46" s="75" t="s">
        <v>226</v>
      </c>
    </row>
    <row r="48" ht="12.75">
      <c r="B48"/>
    </row>
    <row r="54" ht="12.75" customHeight="1"/>
    <row r="61" ht="15.75">
      <c r="B61" s="80"/>
    </row>
    <row r="62" ht="12.75">
      <c r="B62"/>
    </row>
    <row r="64" ht="12.75">
      <c r="B64"/>
    </row>
    <row r="65" ht="12.75" customHeight="1">
      <c r="B65" s="76"/>
    </row>
    <row r="66" spans="10:11" ht="12.75">
      <c r="J66" s="85"/>
      <c r="K66" s="85"/>
    </row>
  </sheetData>
  <sheetProtection sheet="1" objects="1" scenarios="1"/>
  <mergeCells count="4">
    <mergeCell ref="U1:AA1"/>
    <mergeCell ref="U3:AA3"/>
    <mergeCell ref="U4:AA4"/>
    <mergeCell ref="J66:K66"/>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h/p/cosmos sports &amp; medical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UKK Fitness Index</dc:title>
  <dc:subject/>
  <dc:creator>ingo.popp</dc:creator>
  <cp:keywords/>
  <dc:description>Automatische Berechnung des UKK Fitness Index</dc:description>
  <cp:lastModifiedBy>albert</cp:lastModifiedBy>
  <cp:lastPrinted>2004-09-02T15:17:26Z</cp:lastPrinted>
  <dcterms:created xsi:type="dcterms:W3CDTF">2004-08-20T11:37:59Z</dcterms:created>
  <dcterms:modified xsi:type="dcterms:W3CDTF">2011-04-13T18:50:59Z</dcterms:modified>
  <cp:category/>
  <cp:version/>
  <cp:contentType/>
  <cp:contentStatus/>
</cp:coreProperties>
</file>